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0" yWindow="4140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<sst xmlns="http://schemas.openxmlformats.org/spreadsheetml/2006/main" count="117" uniqueCount="85">
  <si>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</si>
  <si>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</si>
  <si>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</si>
  <si>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</si>
  <si>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</si>
  <si>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</si>
  <si>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</si>
  <si>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</si>
  <si>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</si>
  <si>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</si>
  <si>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</si>
  <si>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</si>
  <si>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</si>
  <si>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</si>
  <si>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</si>
  <si>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</si>
  <si>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</si>
  <si>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</si>
  <si>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</si>
  <si>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</si>
  <si>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</si>
  <si>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</si>
  <si>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</si>
  <si>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</si>
  <si>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</si>
  <si>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</si>
  <si>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</si>
  <si>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</si>
  <si>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</si>
  <si>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</si>
  <si>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</si>
  <si>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</si>
  <si>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</si>
  <si>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</si>
  <si>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</si>
  <si>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</si>
  <si>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</si>
  <si>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</si>
  <si>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</si>
  <si>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</si>
  <si>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</si>
  <si>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</si>
  <si>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</si>
  <si>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</si>
  <si>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</si>
  <si>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</si>
  <si>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</si>
  <si>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</si>
  <si>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</si>
  <si>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</si>
  <si>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</si>
  <si>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</si>
  <si>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</si>
  <si>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</si>
  <si>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</si>
  <si>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</si>
  <si>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</si>
  <si>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</si>
  <si>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</si>
  <si>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JAW</t>
  </si>
  <si>
    <t>Sonoma CA</t>
  </si>
  <si>
    <t>Salix laevigatoides</t>
  </si>
  <si>
    <t>Salix boisiensis</t>
  </si>
  <si>
    <t>Populus pliotremuloides</t>
  </si>
  <si>
    <t>Castanopsis sonomensis</t>
  </si>
  <si>
    <t>Quercus lakevillensis pp SP</t>
  </si>
  <si>
    <t>Quercus prelobata</t>
  </si>
  <si>
    <t>Mahonia SP</t>
  </si>
  <si>
    <t>Persea</t>
  </si>
  <si>
    <t>Umbellularia</t>
  </si>
  <si>
    <t>Pterocarya</t>
  </si>
  <si>
    <t>Platanus, Holodiscus</t>
  </si>
  <si>
    <t>Cercocarpus cuneatus</t>
  </si>
  <si>
    <t>Photinia</t>
  </si>
  <si>
    <t>Amorpha, Ceanothus</t>
  </si>
  <si>
    <t>Arctostaphylos</t>
  </si>
  <si>
    <t>Quercus dayana</t>
  </si>
  <si>
    <t>Q. chrysolepis</t>
  </si>
  <si>
    <t>Q. wislizenii</t>
  </si>
  <si>
    <t>Q. lakevillensis</t>
  </si>
  <si>
    <t>Castanopsis perplexa</t>
  </si>
  <si>
    <t>38.29°</t>
  </si>
  <si>
    <t>Reported age Neogene (Pliocee), assumed age 5 Ma, Palaeolatitude 38.22° N</t>
  </si>
  <si>
    <t xml:space="preserve"> -122.46°</t>
  </si>
  <si>
    <t>Reference: UCMP P4201/Axelrod 1944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</si>
</sst>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3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A3" sqref="A3"/>
      <selection pane="topRight" activeCell="I2" sqref="I2"/>
      <selection pane="bottomLeft" activeCell="B7" sqref="B7:B104"/>
      <selection pane="bottomRight" activeCell="E26" sqref="D26:AH26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84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60</v>
      </c>
      <c r="C3" s="49"/>
      <c r="D3" s="50" t="s">
        <v>81</v>
      </c>
      <c r="E3" s="51" t="s">
        <v>83</v>
      </c>
      <c r="F3" s="50"/>
      <c r="G3" s="52"/>
      <c r="H3" s="48">
        <f>AQ114</f>
        <v>0.9</v>
      </c>
      <c r="I3" s="64" t="s">
        <v>82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t="s">
        <v>61</v>
      </c>
      <c r="C7">
        <v>1</v>
      </c>
      <c r="H7">
        <v>1</v>
      </c>
      <c r="O7">
        <v>1</v>
      </c>
      <c r="AE7">
        <v>1</v>
      </c>
      <c r="AH7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0</v>
      </c>
      <c r="AU7">
        <f t="shared" si="1"/>
        <v>0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0</v>
      </c>
      <c r="BN7">
        <f t="shared" si="3"/>
        <v>0</v>
      </c>
      <c r="BO7">
        <f aca="true" t="shared" si="4" ref="BO7:BV7">IF(AA7&gt;0,1,0)</f>
        <v>0</v>
      </c>
      <c r="BP7">
        <f t="shared" si="4"/>
        <v>0</v>
      </c>
      <c r="BQ7">
        <f t="shared" si="4"/>
        <v>0</v>
      </c>
      <c r="BR7">
        <f t="shared" si="4"/>
        <v>0</v>
      </c>
      <c r="BS7">
        <f t="shared" si="4"/>
        <v>1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0</v>
      </c>
      <c r="CB7">
        <f aca="true" t="shared" si="8" ref="CB7:CB38">IF(BL7+BM7+BN7&gt;0,1,0)</f>
        <v>0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62</v>
      </c>
      <c r="C8">
        <v>1</v>
      </c>
      <c r="E8">
        <v>1</v>
      </c>
      <c r="N8">
        <v>1</v>
      </c>
      <c r="U8">
        <v>1</v>
      </c>
      <c r="Y8">
        <v>1</v>
      </c>
      <c r="AB8">
        <v>1</v>
      </c>
      <c r="AF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1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1</v>
      </c>
      <c r="BU8">
        <f aca="true" t="shared" si="40" ref="BU8:BU71">IF(AG8&gt;0,1,0)</f>
        <v>0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63</v>
      </c>
      <c r="C9">
        <v>1</v>
      </c>
      <c r="F9">
        <v>1</v>
      </c>
      <c r="G9">
        <v>1</v>
      </c>
      <c r="H9">
        <v>1</v>
      </c>
      <c r="O9">
        <v>1</v>
      </c>
      <c r="U9">
        <v>1</v>
      </c>
      <c r="Y9">
        <v>1</v>
      </c>
      <c r="AA9">
        <v>1</v>
      </c>
      <c r="AH9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1</v>
      </c>
      <c r="BP9">
        <f t="shared" si="35"/>
        <v>0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0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64</v>
      </c>
      <c r="C10">
        <v>1</v>
      </c>
      <c r="E10">
        <v>1</v>
      </c>
      <c r="O10">
        <v>1</v>
      </c>
      <c r="Y10">
        <v>1</v>
      </c>
      <c r="AD10">
        <v>1</v>
      </c>
      <c r="AH10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1</v>
      </c>
      <c r="BS10">
        <f t="shared" si="38"/>
        <v>0</v>
      </c>
      <c r="BT10">
        <f t="shared" si="39"/>
        <v>0</v>
      </c>
      <c r="BU10">
        <f t="shared" si="40"/>
        <v>0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0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80</v>
      </c>
      <c r="C11">
        <v>1</v>
      </c>
      <c r="E11">
        <v>1</v>
      </c>
      <c r="N11">
        <v>0.5</v>
      </c>
      <c r="O11">
        <v>0.5</v>
      </c>
      <c r="V11">
        <v>1</v>
      </c>
      <c r="Y11">
        <v>1</v>
      </c>
      <c r="AB11">
        <v>0.33</v>
      </c>
      <c r="AC11">
        <v>0.33</v>
      </c>
      <c r="AD11">
        <v>0.33</v>
      </c>
      <c r="AG11">
        <v>0.5</v>
      </c>
      <c r="AH11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1</v>
      </c>
      <c r="BC11">
        <f t="shared" si="22"/>
        <v>1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1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65</v>
      </c>
      <c r="C12">
        <v>1</v>
      </c>
      <c r="E12">
        <v>1</v>
      </c>
      <c r="N12">
        <v>1</v>
      </c>
      <c r="V12">
        <v>1</v>
      </c>
      <c r="X12">
        <v>0.5</v>
      </c>
      <c r="Y12">
        <v>0.5</v>
      </c>
      <c r="AB12">
        <v>1</v>
      </c>
      <c r="AH12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0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0</v>
      </c>
      <c r="BL12">
        <f t="shared" si="31"/>
        <v>1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66</v>
      </c>
      <c r="D13">
        <v>1</v>
      </c>
      <c r="H13">
        <v>1</v>
      </c>
      <c r="O13">
        <v>1</v>
      </c>
      <c r="U13">
        <v>1</v>
      </c>
      <c r="AB13">
        <v>1</v>
      </c>
      <c r="AF13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0</v>
      </c>
      <c r="AU13">
        <f t="shared" si="14"/>
        <v>0</v>
      </c>
      <c r="AV13">
        <f t="shared" si="15"/>
        <v>1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1</v>
      </c>
      <c r="BU13">
        <f t="shared" si="40"/>
        <v>0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0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67</v>
      </c>
      <c r="C14">
        <v>1</v>
      </c>
      <c r="E14">
        <v>1</v>
      </c>
      <c r="O14">
        <v>1</v>
      </c>
      <c r="Y14">
        <v>1</v>
      </c>
      <c r="AB14">
        <v>1</v>
      </c>
      <c r="AH14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0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68</v>
      </c>
      <c r="C15">
        <v>1</v>
      </c>
      <c r="E15">
        <v>1</v>
      </c>
      <c r="O15">
        <v>0.5</v>
      </c>
      <c r="P15">
        <v>0.5</v>
      </c>
      <c r="W15">
        <v>1</v>
      </c>
      <c r="AD15">
        <v>1</v>
      </c>
      <c r="AF15">
        <v>0.5</v>
      </c>
      <c r="AG1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1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0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69</v>
      </c>
      <c r="C16">
        <v>1</v>
      </c>
      <c r="E16">
        <v>1</v>
      </c>
      <c r="O16">
        <v>1</v>
      </c>
      <c r="U16">
        <v>1</v>
      </c>
      <c r="Y16">
        <v>0.5</v>
      </c>
      <c r="Z16">
        <v>0.5</v>
      </c>
      <c r="AD16">
        <v>1</v>
      </c>
      <c r="AG16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1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70</v>
      </c>
      <c r="C17">
        <v>1</v>
      </c>
      <c r="F17">
        <v>1</v>
      </c>
      <c r="G17">
        <v>1</v>
      </c>
      <c r="I17">
        <v>1</v>
      </c>
      <c r="O17">
        <v>1</v>
      </c>
      <c r="U17">
        <v>1</v>
      </c>
      <c r="Y17">
        <v>1</v>
      </c>
      <c r="AC17">
        <v>1</v>
      </c>
      <c r="AF17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0</v>
      </c>
      <c r="AW17">
        <f t="shared" si="16"/>
        <v>1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1</v>
      </c>
      <c r="BU17">
        <f t="shared" si="40"/>
        <v>0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71</v>
      </c>
      <c r="D18">
        <v>1</v>
      </c>
      <c r="I18">
        <v>1</v>
      </c>
      <c r="O18">
        <v>0.5</v>
      </c>
      <c r="P18">
        <v>0.5</v>
      </c>
      <c r="V18">
        <v>1</v>
      </c>
      <c r="X18">
        <v>1</v>
      </c>
      <c r="AB18">
        <v>1</v>
      </c>
      <c r="AG18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1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0</v>
      </c>
      <c r="BL18">
        <f t="shared" si="31"/>
        <v>1</v>
      </c>
      <c r="BM18">
        <f t="shared" si="32"/>
        <v>0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72</v>
      </c>
      <c r="C19">
        <v>1</v>
      </c>
      <c r="F19">
        <v>1</v>
      </c>
      <c r="G19">
        <v>1</v>
      </c>
      <c r="I19">
        <v>1</v>
      </c>
      <c r="N19">
        <v>1</v>
      </c>
      <c r="U19">
        <v>1</v>
      </c>
      <c r="Z19">
        <v>1</v>
      </c>
      <c r="AB19">
        <v>1</v>
      </c>
      <c r="AG19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73</v>
      </c>
      <c r="C20">
        <v>1</v>
      </c>
      <c r="F20">
        <v>0.5</v>
      </c>
      <c r="G20">
        <v>0.5</v>
      </c>
      <c r="I20">
        <v>1</v>
      </c>
      <c r="O20">
        <v>1</v>
      </c>
      <c r="Y20">
        <v>1</v>
      </c>
      <c r="AC20">
        <v>1</v>
      </c>
      <c r="AG20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0</v>
      </c>
      <c r="AW20">
        <f t="shared" si="16"/>
        <v>1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0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74</v>
      </c>
      <c r="C21">
        <v>1</v>
      </c>
      <c r="E21">
        <v>1</v>
      </c>
      <c r="M21">
        <v>1</v>
      </c>
      <c r="T21">
        <v>1</v>
      </c>
      <c r="U21">
        <v>1</v>
      </c>
      <c r="Y21">
        <v>0.5</v>
      </c>
      <c r="Z21">
        <v>0.5</v>
      </c>
      <c r="AC21">
        <v>1</v>
      </c>
      <c r="AH21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1</v>
      </c>
      <c r="BB21">
        <f t="shared" si="21"/>
        <v>0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1</v>
      </c>
      <c r="BI21">
        <f t="shared" si="28"/>
        <v>1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0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75</v>
      </c>
      <c r="C22">
        <v>1</v>
      </c>
      <c r="E22">
        <v>1</v>
      </c>
      <c r="O22">
        <v>1</v>
      </c>
      <c r="U22">
        <v>1</v>
      </c>
      <c r="Z22">
        <v>1</v>
      </c>
      <c r="AB22">
        <v>1</v>
      </c>
      <c r="AH22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0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76</v>
      </c>
      <c r="C23">
        <v>1</v>
      </c>
      <c r="E23">
        <v>1</v>
      </c>
      <c r="N23">
        <v>0.5</v>
      </c>
      <c r="O23">
        <v>0.5</v>
      </c>
      <c r="V23">
        <v>1</v>
      </c>
      <c r="Y23">
        <v>1</v>
      </c>
      <c r="AB23">
        <v>0.33</v>
      </c>
      <c r="AC23">
        <v>0.33</v>
      </c>
      <c r="AD23">
        <v>0.33</v>
      </c>
      <c r="AG23">
        <v>0.5</v>
      </c>
      <c r="AH23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77</v>
      </c>
      <c r="C24">
        <v>1</v>
      </c>
      <c r="E24">
        <v>1</v>
      </c>
      <c r="N24">
        <v>0.5</v>
      </c>
      <c r="O24">
        <v>0.5</v>
      </c>
      <c r="V24">
        <v>1</v>
      </c>
      <c r="Y24">
        <v>1</v>
      </c>
      <c r="AB24">
        <v>0.33</v>
      </c>
      <c r="AC24">
        <v>0.33</v>
      </c>
      <c r="AD24">
        <v>0.33</v>
      </c>
      <c r="AG24">
        <v>0.5</v>
      </c>
      <c r="AH24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1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t="s">
        <v>78</v>
      </c>
      <c r="C25">
        <v>1</v>
      </c>
      <c r="E25">
        <v>1</v>
      </c>
      <c r="N25">
        <v>0.5</v>
      </c>
      <c r="O25">
        <v>0.5</v>
      </c>
      <c r="V25">
        <v>1</v>
      </c>
      <c r="Y25">
        <v>1</v>
      </c>
      <c r="AB25">
        <v>0.33</v>
      </c>
      <c r="AC25">
        <v>0.33</v>
      </c>
      <c r="AD25">
        <v>0.33</v>
      </c>
      <c r="AG25">
        <v>0.5</v>
      </c>
      <c r="AH2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1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1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t="s">
        <v>79</v>
      </c>
      <c r="C26">
        <v>1</v>
      </c>
      <c r="E26">
        <v>1</v>
      </c>
      <c r="N26">
        <v>0.5</v>
      </c>
      <c r="O26">
        <v>0.5</v>
      </c>
      <c r="V26">
        <v>1</v>
      </c>
      <c r="Y26">
        <v>1</v>
      </c>
      <c r="AB26">
        <v>0.33</v>
      </c>
      <c r="AC26">
        <v>0.33</v>
      </c>
      <c r="AD26">
        <v>0.33</v>
      </c>
      <c r="AG26">
        <v>0.5</v>
      </c>
      <c r="AH26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1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0</v>
      </c>
      <c r="AI27" s="6"/>
      <c r="AJ27" s="6"/>
      <c r="AK27" s="6"/>
      <c r="AL27" s="6"/>
      <c r="AM27" s="6"/>
      <c r="AN27" s="6"/>
      <c r="AQ27">
        <f t="shared" si="0"/>
        <v>0</v>
      </c>
      <c r="AR27">
        <f t="shared" si="11"/>
        <v>0</v>
      </c>
      <c r="AS27">
        <f t="shared" si="12"/>
        <v>0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0</v>
      </c>
      <c r="BX27">
        <f t="shared" si="42"/>
        <v>0</v>
      </c>
      <c r="BY27">
        <f t="shared" si="5"/>
        <v>0</v>
      </c>
      <c r="BZ27">
        <f t="shared" si="6"/>
        <v>0</v>
      </c>
      <c r="CA27">
        <f t="shared" si="7"/>
        <v>0</v>
      </c>
      <c r="CB27">
        <f t="shared" si="8"/>
        <v>0</v>
      </c>
      <c r="CC27">
        <f t="shared" si="9"/>
        <v>0</v>
      </c>
      <c r="CD27">
        <f t="shared" si="10"/>
        <v>0</v>
      </c>
    </row>
    <row r="28" spans="1:82" ht="12.75">
      <c r="A28" s="7">
        <f t="shared" si="43"/>
        <v>0</v>
      </c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20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20</v>
      </c>
      <c r="AR108" s="7">
        <f t="shared" si="91"/>
        <v>20</v>
      </c>
      <c r="AS108" s="7">
        <f t="shared" si="91"/>
        <v>13</v>
      </c>
      <c r="AT108" s="7">
        <f t="shared" si="91"/>
        <v>4</v>
      </c>
      <c r="AU108" s="7">
        <f t="shared" si="91"/>
        <v>4</v>
      </c>
      <c r="AV108" s="7">
        <f t="shared" si="91"/>
        <v>3</v>
      </c>
      <c r="AW108" s="7">
        <f t="shared" si="91"/>
        <v>4</v>
      </c>
      <c r="AX108" s="7">
        <f t="shared" si="91"/>
        <v>0</v>
      </c>
      <c r="AY108" s="7">
        <f t="shared" si="91"/>
        <v>0</v>
      </c>
      <c r="AZ108" s="7">
        <f t="shared" si="91"/>
        <v>0</v>
      </c>
      <c r="BA108" s="7">
        <f t="shared" si="91"/>
        <v>1</v>
      </c>
      <c r="BB108" s="7">
        <f t="shared" si="91"/>
        <v>8</v>
      </c>
      <c r="BC108" s="7">
        <f t="shared" si="91"/>
        <v>16</v>
      </c>
      <c r="BD108" s="7">
        <f t="shared" si="91"/>
        <v>2</v>
      </c>
      <c r="BE108" s="7">
        <f t="shared" si="91"/>
        <v>0</v>
      </c>
      <c r="BF108" s="7">
        <f t="shared" si="91"/>
        <v>0</v>
      </c>
      <c r="BG108" s="7">
        <f t="shared" si="91"/>
        <v>0</v>
      </c>
      <c r="BH108" s="7">
        <f t="shared" si="91"/>
        <v>1</v>
      </c>
      <c r="BI108" s="7">
        <f t="shared" si="91"/>
        <v>8</v>
      </c>
      <c r="BJ108" s="7">
        <f t="shared" si="91"/>
        <v>7</v>
      </c>
      <c r="BK108" s="7">
        <f t="shared" si="91"/>
        <v>1</v>
      </c>
      <c r="BL108" s="7">
        <f t="shared" si="91"/>
        <v>2</v>
      </c>
      <c r="BM108" s="7">
        <f t="shared" si="91"/>
        <v>14</v>
      </c>
      <c r="BN108" s="7">
        <f t="shared" si="91"/>
        <v>4</v>
      </c>
      <c r="BO108" s="7">
        <f t="shared" si="91"/>
        <v>1</v>
      </c>
      <c r="BP108" s="7">
        <f t="shared" si="91"/>
        <v>12</v>
      </c>
      <c r="BQ108" s="7">
        <f t="shared" si="91"/>
        <v>8</v>
      </c>
      <c r="BR108" s="7">
        <f t="shared" si="91"/>
        <v>8</v>
      </c>
      <c r="BS108" s="7">
        <f t="shared" si="91"/>
        <v>1</v>
      </c>
      <c r="BT108" s="7">
        <f t="shared" si="91"/>
        <v>4</v>
      </c>
      <c r="BU108" s="7">
        <f t="shared" si="91"/>
        <v>10</v>
      </c>
      <c r="BV108" s="7">
        <f t="shared" si="91"/>
        <v>12</v>
      </c>
      <c r="BW108" s="8" t="s">
        <v>39</v>
      </c>
      <c r="BX108" s="8">
        <f>SUM(BX7:BX107)</f>
        <v>20</v>
      </c>
      <c r="BY108" s="8">
        <f aca="true" t="shared" si="92" ref="BY108:CD108">SUM(BY7:BY107)</f>
        <v>20</v>
      </c>
      <c r="BZ108" s="8">
        <f t="shared" si="92"/>
        <v>20</v>
      </c>
      <c r="CA108" s="8">
        <f t="shared" si="92"/>
        <v>16</v>
      </c>
      <c r="CB108" s="8">
        <f t="shared" si="92"/>
        <v>17</v>
      </c>
      <c r="CC108" s="8">
        <f t="shared" si="92"/>
        <v>20</v>
      </c>
      <c r="CD108" s="8">
        <f t="shared" si="92"/>
        <v>20</v>
      </c>
    </row>
    <row r="109" spans="1:40" ht="12.75">
      <c r="A109" s="7"/>
      <c r="B109" s="57" t="s">
        <v>40</v>
      </c>
      <c r="C109" s="8"/>
      <c r="D109" s="58">
        <f>SUM(D7:D107)</f>
        <v>2</v>
      </c>
      <c r="E109" s="1">
        <f aca="true" t="shared" si="93" ref="E109:AH109">SUM(E7:E107)</f>
        <v>13</v>
      </c>
      <c r="F109" s="1">
        <f>SUM(F7:F107)</f>
        <v>3.5</v>
      </c>
      <c r="G109" s="1">
        <f t="shared" si="93"/>
        <v>3.5</v>
      </c>
      <c r="H109" s="1">
        <f t="shared" si="93"/>
        <v>3</v>
      </c>
      <c r="I109" s="1">
        <f t="shared" si="93"/>
        <v>4</v>
      </c>
      <c r="J109" s="58">
        <f t="shared" si="93"/>
        <v>0</v>
      </c>
      <c r="K109" s="1">
        <f t="shared" si="93"/>
        <v>0</v>
      </c>
      <c r="L109" s="1">
        <f t="shared" si="93"/>
        <v>0</v>
      </c>
      <c r="M109" s="1">
        <f t="shared" si="93"/>
        <v>1</v>
      </c>
      <c r="N109" s="1">
        <f t="shared" si="93"/>
        <v>5.5</v>
      </c>
      <c r="O109" s="1">
        <f t="shared" si="93"/>
        <v>12.5</v>
      </c>
      <c r="P109" s="1">
        <f t="shared" si="93"/>
        <v>1</v>
      </c>
      <c r="Q109" s="1">
        <f t="shared" si="93"/>
        <v>0</v>
      </c>
      <c r="R109" s="1">
        <f t="shared" si="93"/>
        <v>0</v>
      </c>
      <c r="S109" s="58">
        <f t="shared" si="93"/>
        <v>0</v>
      </c>
      <c r="T109" s="1">
        <f t="shared" si="93"/>
        <v>1</v>
      </c>
      <c r="U109" s="1">
        <f t="shared" si="93"/>
        <v>8</v>
      </c>
      <c r="V109" s="1">
        <f t="shared" si="93"/>
        <v>7</v>
      </c>
      <c r="W109" s="58">
        <f t="shared" si="93"/>
        <v>1</v>
      </c>
      <c r="X109" s="1">
        <f t="shared" si="93"/>
        <v>1.5</v>
      </c>
      <c r="Y109" s="1">
        <f t="shared" si="93"/>
        <v>12.5</v>
      </c>
      <c r="Z109" s="58">
        <f t="shared" si="93"/>
        <v>3</v>
      </c>
      <c r="AA109" s="1">
        <f t="shared" si="93"/>
        <v>1</v>
      </c>
      <c r="AB109" s="1">
        <f t="shared" si="93"/>
        <v>8.65</v>
      </c>
      <c r="AC109" s="1">
        <f t="shared" si="93"/>
        <v>4.65</v>
      </c>
      <c r="AD109" s="1">
        <f t="shared" si="93"/>
        <v>4.65</v>
      </c>
      <c r="AE109" s="58">
        <f t="shared" si="93"/>
        <v>1</v>
      </c>
      <c r="AF109" s="1">
        <f t="shared" si="93"/>
        <v>3.5</v>
      </c>
      <c r="AG109" s="1">
        <f t="shared" si="93"/>
        <v>7</v>
      </c>
      <c r="AH109" s="58">
        <f t="shared" si="93"/>
        <v>9.5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8">
        <f>AR108</f>
        <v>20</v>
      </c>
      <c r="E110" s="1">
        <f>BY108</f>
        <v>20</v>
      </c>
      <c r="F110" s="1">
        <f>BY108</f>
        <v>20</v>
      </c>
      <c r="G110" s="1">
        <f>BY108</f>
        <v>20</v>
      </c>
      <c r="H110" s="1">
        <f>BY108</f>
        <v>20</v>
      </c>
      <c r="I110" s="1">
        <f>BY108</f>
        <v>20</v>
      </c>
      <c r="J110" s="58">
        <f>BY108</f>
        <v>20</v>
      </c>
      <c r="K110" s="2">
        <f>BZ108</f>
        <v>20</v>
      </c>
      <c r="L110" s="2">
        <f>BZ108</f>
        <v>20</v>
      </c>
      <c r="M110" s="2">
        <f>BZ108</f>
        <v>20</v>
      </c>
      <c r="N110" s="2">
        <f>BZ108</f>
        <v>20</v>
      </c>
      <c r="O110" s="2">
        <f>BZ108</f>
        <v>20</v>
      </c>
      <c r="P110" s="2">
        <f>BZ108</f>
        <v>20</v>
      </c>
      <c r="Q110" s="2">
        <f>BZ108</f>
        <v>20</v>
      </c>
      <c r="R110" s="2">
        <f>BZ108</f>
        <v>20</v>
      </c>
      <c r="S110" s="59">
        <f>BZ108</f>
        <v>20</v>
      </c>
      <c r="T110" s="3">
        <f>CA108</f>
        <v>16</v>
      </c>
      <c r="U110" s="3">
        <f>CA108</f>
        <v>16</v>
      </c>
      <c r="V110" s="3">
        <f>CA108</f>
        <v>16</v>
      </c>
      <c r="W110" s="60">
        <f>CA108</f>
        <v>16</v>
      </c>
      <c r="X110" s="8">
        <f>CB108</f>
        <v>17</v>
      </c>
      <c r="Y110" s="8">
        <f>CB108</f>
        <v>17</v>
      </c>
      <c r="Z110" s="57">
        <f>CB108</f>
        <v>17</v>
      </c>
      <c r="AA110" s="5">
        <f>CC108</f>
        <v>20</v>
      </c>
      <c r="AB110" s="5">
        <f>CC108</f>
        <v>20</v>
      </c>
      <c r="AC110" s="5">
        <f>CC108</f>
        <v>20</v>
      </c>
      <c r="AD110" s="5">
        <f>CC108</f>
        <v>20</v>
      </c>
      <c r="AE110" s="62">
        <f>CC108</f>
        <v>20</v>
      </c>
      <c r="AF110" s="6">
        <f>CD108</f>
        <v>20</v>
      </c>
      <c r="AG110" s="6">
        <f>CD108</f>
        <v>20</v>
      </c>
      <c r="AH110" s="63">
        <f>CD108</f>
        <v>20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133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7</v>
      </c>
    </row>
    <row r="112" spans="1:43" ht="12.75">
      <c r="A112" s="7"/>
      <c r="B112" s="7" t="s">
        <v>42</v>
      </c>
      <c r="C112" s="7"/>
      <c r="D112" s="47">
        <f>(D109/AR108)*100</f>
        <v>10</v>
      </c>
      <c r="E112" s="47">
        <f>(E109/BY108)*100</f>
        <v>65</v>
      </c>
      <c r="F112" s="47">
        <f>(F109/BY108)*100</f>
        <v>17.5</v>
      </c>
      <c r="G112" s="47">
        <f>(G109/BY108)*100</f>
        <v>17.5</v>
      </c>
      <c r="H112" s="47">
        <f>(H109/BY108)*100</f>
        <v>15</v>
      </c>
      <c r="I112" s="47">
        <f>(I109/BY108)*100</f>
        <v>20</v>
      </c>
      <c r="J112" s="47">
        <f>(J109/BY108)*100</f>
        <v>0</v>
      </c>
      <c r="K112" s="47">
        <f>(K109/BZ108)*100</f>
        <v>0</v>
      </c>
      <c r="L112" s="47">
        <f>(L109/BZ108)*100</f>
        <v>0</v>
      </c>
      <c r="M112" s="47">
        <f>(M109/BZ108)*100</f>
        <v>5</v>
      </c>
      <c r="N112" s="47">
        <f>(N109/BZ108)*100</f>
        <v>27.500000000000004</v>
      </c>
      <c r="O112" s="47">
        <f>(O109/BZ108)*100</f>
        <v>62.5</v>
      </c>
      <c r="P112" s="47">
        <f>(P109/BZ108)*100</f>
        <v>5</v>
      </c>
      <c r="Q112" s="47">
        <f>(Q109/BZ108)*100</f>
        <v>0</v>
      </c>
      <c r="R112" s="47">
        <f>(R109/BZ108)*100</f>
        <v>0</v>
      </c>
      <c r="S112" s="47">
        <f>(S109/BZ108)*100</f>
        <v>0</v>
      </c>
      <c r="T112" s="47">
        <f>(T109/CA108)*100</f>
        <v>6.25</v>
      </c>
      <c r="U112" s="47">
        <f>(U109/CA108)*100</f>
        <v>50</v>
      </c>
      <c r="V112" s="47">
        <f>(V109/CA108)*100</f>
        <v>43.75</v>
      </c>
      <c r="W112" s="47">
        <f>(W109/CA108)*100</f>
        <v>6.25</v>
      </c>
      <c r="X112" s="47">
        <f>(X109/CB108)*100</f>
        <v>8.823529411764707</v>
      </c>
      <c r="Y112" s="47">
        <f>(Y109/CB108)*100</f>
        <v>73.52941176470588</v>
      </c>
      <c r="Z112" s="47">
        <f>(Z109/CB108)*100</f>
        <v>17.647058823529413</v>
      </c>
      <c r="AA112" s="47">
        <f>(AA109/CC108)*100</f>
        <v>5</v>
      </c>
      <c r="AB112" s="47">
        <f>(AB109/CC108)*100</f>
        <v>43.25</v>
      </c>
      <c r="AC112" s="47">
        <f>(AC109/CC108)*100</f>
        <v>23.25</v>
      </c>
      <c r="AD112" s="47">
        <f>(AD109/CC108)*100</f>
        <v>23.25</v>
      </c>
      <c r="AE112" s="47">
        <f>(AE109/CC108)*100</f>
        <v>5</v>
      </c>
      <c r="AF112" s="47">
        <f>(AF109/CD108)*100</f>
        <v>17.5</v>
      </c>
      <c r="AG112" s="47">
        <f>(AG109/CD108)*100</f>
        <v>35</v>
      </c>
      <c r="AH112" s="47">
        <f>(AH109/CD108)*100</f>
        <v>47.5</v>
      </c>
      <c r="AP112" t="s">
        <v>55</v>
      </c>
      <c r="AQ112">
        <f>AQ108*7</f>
        <v>140</v>
      </c>
    </row>
    <row r="114" spans="42:43" ht="12.75">
      <c r="AP114" t="s">
        <v>57</v>
      </c>
      <c r="AQ114">
        <f>(AQ110-AQ111)/AQ112</f>
        <v>0.9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2011-07-08T11:20:31Z</dcterms:modified>
  <cp:category/>
  <cp:version/>
  <cp:contentType/>
  <cp:contentStatus/>
</cp:coreProperties>
</file>